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2950" windowHeight="9960" activeTab="1"/>
  </bookViews>
  <sheets>
    <sheet name="表1 总目标" sheetId="6" r:id="rId1"/>
    <sheet name="表2目标分解表" sheetId="4" r:id="rId2"/>
    <sheet name="Sheet2" sheetId="2" r:id="rId3"/>
    <sheet name="Sheet3" sheetId="3" r:id="rId4"/>
  </sheets>
  <calcPr calcId="145621"/>
</workbook>
</file>

<file path=xl/calcChain.xml><?xml version="1.0" encoding="utf-8"?>
<calcChain xmlns="http://schemas.openxmlformats.org/spreadsheetml/2006/main">
  <c r="T14" i="2" l="1"/>
  <c r="V14" i="2" s="1"/>
  <c r="S14" i="2"/>
  <c r="U14" i="2" s="1"/>
  <c r="T13" i="2"/>
  <c r="V13" i="2" s="1"/>
  <c r="S13" i="2"/>
  <c r="U13" i="2" s="1"/>
  <c r="T12" i="2"/>
  <c r="V12" i="2" s="1"/>
  <c r="S12" i="2"/>
  <c r="U12" i="2" s="1"/>
  <c r="T11" i="2"/>
  <c r="V11" i="2" s="1"/>
  <c r="S11" i="2"/>
  <c r="U11" i="2" s="1"/>
  <c r="T10" i="2"/>
  <c r="V10" i="2" s="1"/>
  <c r="S10" i="2"/>
  <c r="U10" i="2" s="1"/>
  <c r="T9" i="2"/>
  <c r="V9" i="2" s="1"/>
  <c r="S9" i="2"/>
  <c r="U9" i="2" s="1"/>
  <c r="T8" i="2"/>
  <c r="V8" i="2" s="1"/>
  <c r="S8" i="2"/>
  <c r="U8" i="2" s="1"/>
  <c r="T7" i="2"/>
  <c r="V7" i="2" s="1"/>
  <c r="S7" i="2"/>
  <c r="U7" i="2" s="1"/>
  <c r="T6" i="2"/>
  <c r="V6" i="2" s="1"/>
  <c r="S6" i="2"/>
  <c r="U6" i="2" s="1"/>
  <c r="T5" i="2"/>
  <c r="V5" i="2" s="1"/>
  <c r="S5" i="2"/>
  <c r="U5" i="2" s="1"/>
  <c r="U16" i="4"/>
  <c r="W16" i="4" s="1"/>
  <c r="D16" i="4"/>
  <c r="C16" i="4"/>
  <c r="B16" i="4" s="1"/>
  <c r="U15" i="4"/>
  <c r="W15" i="4" s="1"/>
  <c r="D15" i="4"/>
  <c r="B15" i="4" s="1"/>
  <c r="C15" i="4"/>
  <c r="U14" i="4"/>
  <c r="W14" i="4" s="1"/>
  <c r="D14" i="4"/>
  <c r="C14" i="4"/>
  <c r="B14" i="4"/>
  <c r="W13" i="4"/>
  <c r="U13" i="4"/>
  <c r="D13" i="4"/>
  <c r="C13" i="4"/>
  <c r="B13" i="4"/>
  <c r="U12" i="4"/>
  <c r="W12" i="4" s="1"/>
  <c r="D12" i="4"/>
  <c r="C12" i="4"/>
  <c r="B12" i="4" s="1"/>
  <c r="U11" i="4"/>
  <c r="W11" i="4" s="1"/>
  <c r="D11" i="4"/>
  <c r="B11" i="4" s="1"/>
  <c r="C11" i="4"/>
  <c r="U10" i="4"/>
  <c r="U6" i="4" s="1"/>
  <c r="D10" i="4"/>
  <c r="C10" i="4"/>
  <c r="B10" i="4"/>
  <c r="W9" i="4"/>
  <c r="U9" i="4"/>
  <c r="D9" i="4"/>
  <c r="C9" i="4"/>
  <c r="B9" i="4"/>
  <c r="U8" i="4"/>
  <c r="W8" i="4" s="1"/>
  <c r="D8" i="4"/>
  <c r="C8" i="4"/>
  <c r="B8" i="4" s="1"/>
  <c r="U7" i="4"/>
  <c r="W7" i="4" s="1"/>
  <c r="D7" i="4"/>
  <c r="B7" i="4" s="1"/>
  <c r="C7" i="4"/>
  <c r="T6" i="4"/>
  <c r="M6" i="4"/>
  <c r="L6" i="4"/>
  <c r="K6" i="4"/>
  <c r="J6" i="4"/>
  <c r="I6" i="4"/>
  <c r="H6" i="4"/>
  <c r="G6" i="4"/>
  <c r="F6" i="4"/>
  <c r="E6" i="4"/>
  <c r="D17" i="6"/>
  <c r="D16" i="6"/>
  <c r="D15" i="6"/>
  <c r="D14" i="6"/>
  <c r="D13" i="6"/>
  <c r="D12" i="6"/>
  <c r="D11" i="6"/>
  <c r="D10" i="6"/>
  <c r="D9" i="6"/>
  <c r="D8" i="6"/>
  <c r="D7" i="6"/>
  <c r="D6" i="6"/>
  <c r="N5" i="6"/>
  <c r="M5" i="6"/>
  <c r="L5" i="6"/>
  <c r="K5" i="6"/>
  <c r="J5" i="6"/>
  <c r="I5" i="6"/>
  <c r="H5" i="6"/>
  <c r="G5" i="6"/>
  <c r="D5" i="6" s="1"/>
  <c r="F5" i="6"/>
  <c r="E5" i="6"/>
  <c r="B6" i="4" l="1"/>
  <c r="W10" i="4"/>
  <c r="C6" i="4"/>
  <c r="D6" i="4"/>
</calcChain>
</file>

<file path=xl/sharedStrings.xml><?xml version="1.0" encoding="utf-8"?>
<sst xmlns="http://schemas.openxmlformats.org/spreadsheetml/2006/main" count="122" uniqueCount="67">
  <si>
    <t>附件1</t>
  </si>
  <si>
    <t>2018-2020年“四好农村路”建设提升目标表</t>
  </si>
  <si>
    <t>项目</t>
  </si>
  <si>
    <t>总计</t>
  </si>
  <si>
    <t>福州</t>
  </si>
  <si>
    <t>厦门</t>
  </si>
  <si>
    <t>漳州</t>
  </si>
  <si>
    <t>泉州</t>
  </si>
  <si>
    <t>三明</t>
  </si>
  <si>
    <t>莆田</t>
  </si>
  <si>
    <t>南平</t>
  </si>
  <si>
    <t>龙岩</t>
  </si>
  <si>
    <t>宁德</t>
  </si>
  <si>
    <t>平潭</t>
  </si>
  <si>
    <t>改造规模（公里）</t>
  </si>
  <si>
    <t>建设好</t>
  </si>
  <si>
    <t>通乡公路改造</t>
  </si>
  <si>
    <t>乡镇数（个）</t>
  </si>
  <si>
    <t>通村公路通双车道</t>
  </si>
  <si>
    <t>建制村（个）</t>
  </si>
  <si>
    <t>改造规模（规模）</t>
  </si>
  <si>
    <t>其他路网</t>
  </si>
  <si>
    <t>养护好</t>
  </si>
  <si>
    <t>示范提升（公里）</t>
  </si>
  <si>
    <t>内</t>
  </si>
  <si>
    <t>示范县（个）</t>
  </si>
  <si>
    <t>示范乡镇（个）</t>
  </si>
  <si>
    <t>运营好</t>
  </si>
  <si>
    <t>乡镇综合服务站</t>
  </si>
  <si>
    <t>附件3</t>
  </si>
  <si>
    <t>2018-2020公路建设年度目标分解表</t>
  </si>
  <si>
    <t>设区市</t>
  </si>
  <si>
    <t>改造里程（公里）</t>
  </si>
  <si>
    <t>新增通建制村双车道里程（公里）</t>
  </si>
  <si>
    <t>其他路网项目</t>
  </si>
  <si>
    <t>公里</t>
  </si>
  <si>
    <t>内：建制村通双车道</t>
  </si>
  <si>
    <t>个</t>
  </si>
  <si>
    <t>公路</t>
  </si>
  <si>
    <t>全年</t>
  </si>
  <si>
    <t>通乡</t>
  </si>
  <si>
    <t>剩余</t>
  </si>
  <si>
    <t>福州市</t>
  </si>
  <si>
    <t>厦门市</t>
  </si>
  <si>
    <t>漳州市</t>
  </si>
  <si>
    <t>泉州市</t>
  </si>
  <si>
    <t>三明市</t>
  </si>
  <si>
    <t>莆田市</t>
  </si>
  <si>
    <t>南平市</t>
  </si>
  <si>
    <t>龙岩市</t>
  </si>
  <si>
    <t>宁德市</t>
  </si>
  <si>
    <t>市级单位</t>
  </si>
  <si>
    <t>百乡</t>
  </si>
  <si>
    <t>千村</t>
  </si>
  <si>
    <t>千村村道</t>
  </si>
  <si>
    <t>里程</t>
  </si>
  <si>
    <t>个数</t>
  </si>
  <si>
    <t>预计完成</t>
  </si>
  <si>
    <t>已完工</t>
  </si>
  <si>
    <t>在建</t>
  </si>
  <si>
    <t>千村预计完成</t>
  </si>
  <si>
    <t>平潭综合实验区</t>
  </si>
  <si>
    <t>BX</t>
  </si>
  <si>
    <t>N</t>
  </si>
  <si>
    <t>QC</t>
  </si>
  <si>
    <t>QC-C</t>
  </si>
  <si>
    <t>QC-YCP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</si>
</sst>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_ "/>
  </numFmts>
  <fonts count="14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2"/>
      <name val="仿宋_GB2312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87"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9" fillId="0" borderId="0"/>
    <xf numFmtId="0" fontId="10" fillId="0" borderId="0">
      <alignment vertical="center"/>
    </xf>
    <xf numFmtId="0" fontId="1" fillId="0" borderId="0">
      <alignment vertical="center"/>
    </xf>
    <xf numFmtId="0" fontId="9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/>
    <xf numFmtId="0" fontId="11" fillId="0" borderId="0"/>
    <xf numFmtId="0" fontId="9" fillId="0" borderId="0"/>
    <xf numFmtId="0" fontId="11" fillId="0" borderId="0"/>
    <xf numFmtId="0" fontId="11" fillId="0" borderId="0"/>
  </cellStyleXfs>
  <cellXfs count="71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2" fillId="0" borderId="9" xfId="36" applyFont="1" applyFill="1" applyBorder="1" applyAlignment="1">
      <alignment horizontal="center" vertical="center" wrapText="1"/>
    </xf>
    <xf numFmtId="0" fontId="0" fillId="2" borderId="10" xfId="36" applyFont="1" applyFill="1" applyBorder="1" applyAlignment="1">
      <alignment vertical="center"/>
    </xf>
    <xf numFmtId="0" fontId="3" fillId="0" borderId="0" xfId="36">
      <alignment vertical="center"/>
    </xf>
    <xf numFmtId="0" fontId="3" fillId="0" borderId="10" xfId="36" applyBorder="1" applyAlignment="1">
      <alignment horizontal="center" vertical="center" wrapText="1"/>
    </xf>
    <xf numFmtId="0" fontId="5" fillId="0" borderId="9" xfId="36" applyFont="1" applyFill="1" applyBorder="1" applyAlignment="1">
      <alignment horizontal="center" vertical="center" wrapText="1"/>
    </xf>
    <xf numFmtId="1" fontId="5" fillId="0" borderId="10" xfId="36" applyNumberFormat="1" applyFont="1" applyFill="1" applyBorder="1" applyAlignment="1">
      <alignment horizontal="center" vertical="center" wrapText="1"/>
    </xf>
    <xf numFmtId="0" fontId="6" fillId="0" borderId="9" xfId="36" applyFont="1" applyBorder="1" applyAlignment="1">
      <alignment horizontal="center" vertical="center" wrapText="1"/>
    </xf>
    <xf numFmtId="1" fontId="3" fillId="0" borderId="10" xfId="36" applyNumberFormat="1" applyFill="1" applyBorder="1" applyAlignment="1">
      <alignment horizontal="center" vertical="center"/>
    </xf>
    <xf numFmtId="1" fontId="3" fillId="0" borderId="10" xfId="36" applyNumberFormat="1" applyFont="1" applyFill="1" applyBorder="1" applyAlignment="1">
      <alignment horizontal="center" vertical="center"/>
    </xf>
    <xf numFmtId="0" fontId="3" fillId="0" borderId="18" xfId="36" applyBorder="1" applyAlignment="1">
      <alignment horizontal="center" vertical="center" wrapText="1"/>
    </xf>
    <xf numFmtId="1" fontId="5" fillId="0" borderId="18" xfId="36" applyNumberFormat="1" applyFont="1" applyFill="1" applyBorder="1" applyAlignment="1">
      <alignment horizontal="center" vertical="center" wrapText="1"/>
    </xf>
    <xf numFmtId="1" fontId="3" fillId="0" borderId="18" xfId="36" applyNumberFormat="1" applyFill="1" applyBorder="1" applyAlignment="1">
      <alignment horizontal="center" vertical="center"/>
    </xf>
    <xf numFmtId="1" fontId="3" fillId="0" borderId="0" xfId="36" applyNumberFormat="1" applyFill="1" applyBorder="1" applyAlignment="1">
      <alignment horizontal="center" vertical="center"/>
    </xf>
    <xf numFmtId="58" fontId="3" fillId="0" borderId="0" xfId="36" applyNumberFormat="1">
      <alignment vertical="center"/>
    </xf>
    <xf numFmtId="0" fontId="0" fillId="0" borderId="0" xfId="36" applyFont="1">
      <alignment vertical="center"/>
    </xf>
    <xf numFmtId="0" fontId="7" fillId="0" borderId="9" xfId="36" applyFont="1" applyBorder="1" applyAlignment="1">
      <alignment horizontal="center" vertical="center"/>
    </xf>
    <xf numFmtId="0" fontId="7" fillId="0" borderId="10" xfId="36" applyFont="1" applyBorder="1" applyAlignment="1">
      <alignment horizontal="center" vertical="center"/>
    </xf>
    <xf numFmtId="0" fontId="5" fillId="0" borderId="10" xfId="36" applyFont="1" applyBorder="1" applyAlignment="1">
      <alignment horizontal="center" vertical="center" wrapText="1"/>
    </xf>
    <xf numFmtId="0" fontId="2" fillId="0" borderId="10" xfId="36" applyFont="1" applyBorder="1" applyAlignment="1">
      <alignment horizontal="center" vertical="center" wrapText="1"/>
    </xf>
    <xf numFmtId="178" fontId="5" fillId="0" borderId="10" xfId="36" applyNumberFormat="1" applyFont="1" applyBorder="1" applyAlignment="1">
      <alignment horizontal="center" vertical="center" wrapText="1"/>
    </xf>
    <xf numFmtId="0" fontId="7" fillId="0" borderId="10" xfId="36" applyFont="1" applyBorder="1" applyAlignment="1">
      <alignment horizontal="center" vertical="center" wrapText="1"/>
    </xf>
    <xf numFmtId="0" fontId="0" fillId="0" borderId="10" xfId="36" applyFont="1" applyBorder="1" applyAlignment="1">
      <alignment horizontal="center" vertical="center"/>
    </xf>
    <xf numFmtId="178" fontId="7" fillId="0" borderId="10" xfId="36" applyNumberFormat="1" applyFont="1" applyBorder="1" applyAlignment="1">
      <alignment horizontal="center" vertical="center"/>
    </xf>
    <xf numFmtId="1" fontId="0" fillId="0" borderId="10" xfId="36" applyNumberFormat="1" applyFont="1" applyBorder="1" applyAlignment="1">
      <alignment horizontal="center" vertical="center"/>
    </xf>
    <xf numFmtId="1" fontId="7" fillId="0" borderId="10" xfId="36" applyNumberFormat="1" applyFont="1" applyBorder="1" applyAlignment="1">
      <alignment horizontal="center" vertical="center"/>
    </xf>
    <xf numFmtId="178" fontId="0" fillId="0" borderId="10" xfId="36" applyNumberFormat="1" applyFont="1" applyBorder="1" applyAlignment="1">
      <alignment horizontal="center" vertical="center"/>
    </xf>
    <xf numFmtId="0" fontId="7" fillId="0" borderId="9" xfId="36" applyFont="1" applyBorder="1" applyAlignment="1">
      <alignment vertical="center"/>
    </xf>
    <xf numFmtId="0" fontId="8" fillId="0" borderId="0" xfId="36" applyFont="1" applyAlignment="1">
      <alignment vertical="center"/>
    </xf>
    <xf numFmtId="0" fontId="2" fillId="0" borderId="18" xfId="36" applyFont="1" applyBorder="1" applyAlignment="1">
      <alignment horizontal="center" vertical="center" wrapText="1"/>
    </xf>
    <xf numFmtId="178" fontId="5" fillId="0" borderId="18" xfId="36" applyNumberFormat="1" applyFont="1" applyBorder="1" applyAlignment="1">
      <alignment horizontal="center" vertical="center" wrapText="1"/>
    </xf>
    <xf numFmtId="0" fontId="0" fillId="0" borderId="19" xfId="36" applyFont="1" applyBorder="1" applyAlignment="1">
      <alignment horizontal="center" vertical="center"/>
    </xf>
    <xf numFmtId="1" fontId="0" fillId="0" borderId="0" xfId="36" applyNumberFormat="1" applyFont="1" applyAlignment="1">
      <alignment horizontal="center" vertical="center"/>
    </xf>
    <xf numFmtId="1" fontId="0" fillId="0" borderId="19" xfId="36" applyNumberFormat="1" applyFont="1" applyBorder="1" applyAlignment="1">
      <alignment horizontal="center" vertical="center"/>
    </xf>
    <xf numFmtId="178" fontId="0" fillId="0" borderId="19" xfId="36" applyNumberFormat="1" applyFont="1" applyBorder="1" applyAlignment="1">
      <alignment horizontal="center" vertical="center"/>
    </xf>
    <xf numFmtId="178" fontId="0" fillId="0" borderId="18" xfId="36" applyNumberFormat="1" applyFont="1" applyBorder="1" applyAlignment="1">
      <alignment horizontal="center" vertical="center"/>
    </xf>
    <xf numFmtId="0" fontId="7" fillId="0" borderId="18" xfId="36" applyFont="1" applyBorder="1" applyAlignment="1">
      <alignment horizontal="center" vertical="center"/>
    </xf>
    <xf numFmtId="0" fontId="0" fillId="0" borderId="18" xfId="36" applyFont="1" applyBorder="1" applyAlignment="1">
      <alignment horizontal="center" vertical="center"/>
    </xf>
    <xf numFmtId="0" fontId="3" fillId="0" borderId="0" xfId="36" applyFont="1" applyAlignment="1">
      <alignment horizontal="left" vertical="center"/>
    </xf>
    <xf numFmtId="0" fontId="4" fillId="0" borderId="0" xfId="36" applyFont="1" applyAlignment="1">
      <alignment horizontal="center" vertical="center"/>
    </xf>
    <xf numFmtId="0" fontId="7" fillId="0" borderId="9" xfId="36" applyFont="1" applyBorder="1" applyAlignment="1">
      <alignment horizontal="center" vertical="center"/>
    </xf>
    <xf numFmtId="0" fontId="7" fillId="0" borderId="10" xfId="36" applyFont="1" applyBorder="1" applyAlignment="1">
      <alignment horizontal="center" vertical="center"/>
    </xf>
    <xf numFmtId="0" fontId="7" fillId="0" borderId="19" xfId="36" applyFont="1" applyBorder="1" applyAlignment="1">
      <alignment horizontal="center" vertical="center"/>
    </xf>
    <xf numFmtId="0" fontId="7" fillId="0" borderId="12" xfId="36" applyFont="1" applyBorder="1" applyAlignment="1">
      <alignment horizontal="center" vertical="center"/>
    </xf>
    <xf numFmtId="0" fontId="7" fillId="0" borderId="10" xfId="36" applyFont="1" applyBorder="1" applyAlignment="1">
      <alignment horizontal="center" vertical="center" wrapText="1"/>
    </xf>
    <xf numFmtId="0" fontId="7" fillId="0" borderId="13" xfId="36" applyFont="1" applyBorder="1" applyAlignment="1">
      <alignment horizontal="center" vertical="center"/>
    </xf>
    <xf numFmtId="0" fontId="7" fillId="0" borderId="15" xfId="36" applyFont="1" applyBorder="1" applyAlignment="1">
      <alignment horizontal="center" vertical="center"/>
    </xf>
    <xf numFmtId="0" fontId="7" fillId="0" borderId="17" xfId="36" applyFont="1" applyBorder="1" applyAlignment="1">
      <alignment horizontal="center" vertical="center"/>
    </xf>
    <xf numFmtId="0" fontId="4" fillId="0" borderId="11" xfId="36" applyFont="1" applyBorder="1" applyAlignment="1">
      <alignment horizontal="center" vertical="center"/>
    </xf>
    <xf numFmtId="0" fontId="3" fillId="0" borderId="10" xfId="36" applyBorder="1" applyAlignment="1">
      <alignment horizontal="center" vertical="center"/>
    </xf>
    <xf numFmtId="0" fontId="3" fillId="0" borderId="18" xfId="36" applyBorder="1" applyAlignment="1">
      <alignment horizontal="center" vertical="center"/>
    </xf>
    <xf numFmtId="0" fontId="5" fillId="0" borderId="12" xfId="36" applyFont="1" applyFill="1" applyBorder="1" applyAlignment="1">
      <alignment horizontal="center" vertical="center" wrapText="1"/>
    </xf>
    <xf numFmtId="0" fontId="5" fillId="0" borderId="14" xfId="36" applyFont="1" applyFill="1" applyBorder="1" applyAlignment="1">
      <alignment horizontal="center" vertical="center" wrapText="1"/>
    </xf>
    <xf numFmtId="0" fontId="5" fillId="0" borderId="16" xfId="36" applyFont="1" applyFill="1" applyBorder="1" applyAlignment="1">
      <alignment horizontal="center" vertical="center" wrapText="1"/>
    </xf>
    <xf numFmtId="0" fontId="3" fillId="0" borderId="10" xfId="36" applyBorder="1" applyAlignment="1">
      <alignment horizontal="center" vertical="center" wrapText="1"/>
    </xf>
    <xf numFmtId="0" fontId="3" fillId="0" borderId="13" xfId="36" applyBorder="1" applyAlignment="1">
      <alignment horizontal="center" vertical="center" wrapText="1"/>
    </xf>
    <xf numFmtId="0" fontId="3" fillId="0" borderId="15" xfId="36" applyBorder="1" applyAlignment="1">
      <alignment horizontal="center" vertical="center" wrapText="1"/>
    </xf>
    <xf numFmtId="0" fontId="3" fillId="0" borderId="17" xfId="36" applyBorder="1" applyAlignment="1">
      <alignment horizontal="center" vertical="center" wrapText="1"/>
    </xf>
  </cellXfs>
  <cellStyles count="87">
    <cellStyle name="常规" xfId="0" builtinId="0"/>
    <cellStyle name="常规 10" xfId="15"/>
    <cellStyle name="常规 10 2" xfId="16"/>
    <cellStyle name="常规 10 2 2" xfId="19"/>
    <cellStyle name="常规 10 3" xfId="3"/>
    <cellStyle name="常规 11" xfId="20"/>
    <cellStyle name="常规 11 2" xfId="22"/>
    <cellStyle name="常规 12" xfId="8"/>
    <cellStyle name="常规 12 2" xfId="23"/>
    <cellStyle name="常规 12_福州市2018—2020年通建制村单改双任务核对分解（完整版）" xfId="24"/>
    <cellStyle name="常规 13" xfId="21"/>
    <cellStyle name="常规 13 2" xfId="4"/>
    <cellStyle name="常规 14" xfId="17"/>
    <cellStyle name="常规 14 2" xfId="25"/>
    <cellStyle name="常规 17" xfId="27"/>
    <cellStyle name="常规 17 2" xfId="13"/>
    <cellStyle name="常规 18" xfId="29"/>
    <cellStyle name="常规 18 2" xfId="31"/>
    <cellStyle name="常规 19" xfId="33"/>
    <cellStyle name="常规 19 2" xfId="35"/>
    <cellStyle name="常规 2" xfId="36"/>
    <cellStyle name="常规 2 2" xfId="37"/>
    <cellStyle name="常规 2 4" xfId="38"/>
    <cellStyle name="常规 2 4 2" xfId="39"/>
    <cellStyle name="常规 2 5 2" xfId="40"/>
    <cellStyle name="常规 2 5 2 2" xfId="41"/>
    <cellStyle name="常规 2 7" xfId="18"/>
    <cellStyle name="常规 2 7 2" xfId="42"/>
    <cellStyle name="常规 2_福州市2018—2020年通建制村单改双任务核对分解（完整版）" xfId="43"/>
    <cellStyle name="常规 20" xfId="44"/>
    <cellStyle name="常规 20 2" xfId="45"/>
    <cellStyle name="常规 21" xfId="46"/>
    <cellStyle name="常规 21 2" xfId="14"/>
    <cellStyle name="常规 22" xfId="26"/>
    <cellStyle name="常规 22 2" xfId="12"/>
    <cellStyle name="常规 23" xfId="28"/>
    <cellStyle name="常规 23 2" xfId="30"/>
    <cellStyle name="常规 24" xfId="32"/>
    <cellStyle name="常规 24 2" xfId="34"/>
    <cellStyle name="常规 26" xfId="10"/>
    <cellStyle name="常规 26 2" xfId="5"/>
    <cellStyle name="常规 3" xfId="47"/>
    <cellStyle name="常规 3 2" xfId="48"/>
    <cellStyle name="常规 31" xfId="9"/>
    <cellStyle name="常规 32" xfId="49"/>
    <cellStyle name="常规 33" xfId="50"/>
    <cellStyle name="常规 33 2" xfId="51"/>
    <cellStyle name="常规 34" xfId="52"/>
    <cellStyle name="常规 34 2" xfId="53"/>
    <cellStyle name="常规 35" xfId="55"/>
    <cellStyle name="常规 36" xfId="57"/>
    <cellStyle name="常规 37" xfId="59"/>
    <cellStyle name="常规 37 2" xfId="61"/>
    <cellStyle name="常规 38" xfId="63"/>
    <cellStyle name="常规 38 2" xfId="65"/>
    <cellStyle name="常规 39" xfId="2"/>
    <cellStyle name="常规 39 2" xfId="67"/>
    <cellStyle name="常规 4" xfId="68"/>
    <cellStyle name="常规 4 2" xfId="69"/>
    <cellStyle name="常规 40" xfId="54"/>
    <cellStyle name="常规 40 2" xfId="70"/>
    <cellStyle name="常规 41" xfId="56"/>
    <cellStyle name="常规 41 2" xfId="71"/>
    <cellStyle name="常规 42" xfId="58"/>
    <cellStyle name="常规 42 2" xfId="60"/>
    <cellStyle name="常规 43" xfId="62"/>
    <cellStyle name="常规 43 2" xfId="64"/>
    <cellStyle name="常规 44" xfId="1"/>
    <cellStyle name="常规 44 2" xfId="66"/>
    <cellStyle name="常规 45" xfId="73"/>
    <cellStyle name="常规 45 2" xfId="74"/>
    <cellStyle name="常规 46" xfId="75"/>
    <cellStyle name="常规 47" xfId="76"/>
    <cellStyle name="常规 47 2" xfId="77"/>
    <cellStyle name="常规 48" xfId="78"/>
    <cellStyle name="常规 49" xfId="79"/>
    <cellStyle name="常规 5" xfId="80"/>
    <cellStyle name="常规 5 2" xfId="7"/>
    <cellStyle name="常规 50" xfId="72"/>
    <cellStyle name="常规 6" xfId="6"/>
    <cellStyle name="常规 6 2" xfId="81"/>
    <cellStyle name="常规 7" xfId="82"/>
    <cellStyle name="常规 7 2" xfId="83"/>
    <cellStyle name="常规 8" xfId="84"/>
    <cellStyle name="常规 8 2" xfId="11"/>
    <cellStyle name="常规 9" xfId="85"/>
    <cellStyle name="常规 9 2" xfId="8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17"/>
  <sheetViews>
    <sheetView workbookViewId="0">
      <selection activeCell="A3" sqref="A3:N3"/>
    </sheetView>
  </sheetViews>
  <sheetFormatPr defaultColWidth="10" defaultRowHeight="13.5"/>
  <cols>
    <col min="1" max="1" width="9.125" style="28" customWidth="1"/>
    <col min="2" max="3" width="10" style="28"/>
    <col min="4" max="4" width="10.5" style="28" customWidth="1"/>
    <col min="5" max="5" width="10.25" style="28" customWidth="1"/>
    <col min="6" max="8" width="10.5" style="28" customWidth="1"/>
    <col min="9" max="10" width="10.25" style="28" customWidth="1"/>
    <col min="11" max="11" width="10.5" style="28" customWidth="1"/>
    <col min="12" max="14" width="10.25" style="28" customWidth="1"/>
    <col min="15" max="16384" width="10" style="28"/>
  </cols>
  <sheetData>
    <row r="2" spans="1:16" ht="22.5" customHeight="1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41"/>
      <c r="P2" s="41"/>
    </row>
    <row r="3" spans="1:16" ht="41.1" customHeight="1">
      <c r="A3" s="52" t="s">
        <v>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1:16" ht="28.9" customHeight="1">
      <c r="A4" s="53" t="s">
        <v>2</v>
      </c>
      <c r="B4" s="54"/>
      <c r="C4" s="54"/>
      <c r="D4" s="31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11</v>
      </c>
      <c r="M4" s="32" t="s">
        <v>12</v>
      </c>
      <c r="N4" s="42" t="s">
        <v>13</v>
      </c>
    </row>
    <row r="5" spans="1:16" ht="28.9" customHeight="1">
      <c r="A5" s="29"/>
      <c r="B5" s="54" t="s">
        <v>14</v>
      </c>
      <c r="C5" s="54"/>
      <c r="D5" s="33">
        <f t="shared" ref="D5:D17" si="0">SUM(E5:N5)</f>
        <v>11055.326999999999</v>
      </c>
      <c r="E5" s="33">
        <f t="shared" ref="E5:N5" si="1">E7+E9+E10</f>
        <v>1108.74</v>
      </c>
      <c r="F5" s="33">
        <f t="shared" si="1"/>
        <v>73</v>
      </c>
      <c r="G5" s="33">
        <f t="shared" si="1"/>
        <v>1265.105</v>
      </c>
      <c r="H5" s="33">
        <f t="shared" si="1"/>
        <v>1120.095</v>
      </c>
      <c r="I5" s="33">
        <f t="shared" si="1"/>
        <v>1693.723</v>
      </c>
      <c r="J5" s="33">
        <f t="shared" si="1"/>
        <v>390.91699999999997</v>
      </c>
      <c r="K5" s="33">
        <f t="shared" si="1"/>
        <v>1928.7359999999999</v>
      </c>
      <c r="L5" s="33">
        <f t="shared" si="1"/>
        <v>1675.4970000000001</v>
      </c>
      <c r="M5" s="33">
        <f t="shared" si="1"/>
        <v>1745.8040000000001</v>
      </c>
      <c r="N5" s="43">
        <f t="shared" si="1"/>
        <v>53.71</v>
      </c>
    </row>
    <row r="6" spans="1:16" ht="28.9" customHeight="1">
      <c r="A6" s="53" t="s">
        <v>15</v>
      </c>
      <c r="B6" s="57" t="s">
        <v>16</v>
      </c>
      <c r="C6" s="34" t="s">
        <v>17</v>
      </c>
      <c r="D6" s="30">
        <f t="shared" si="0"/>
        <v>105</v>
      </c>
      <c r="E6" s="35">
        <v>16</v>
      </c>
      <c r="F6" s="35">
        <v>0</v>
      </c>
      <c r="G6" s="35">
        <v>7</v>
      </c>
      <c r="H6" s="35">
        <v>18</v>
      </c>
      <c r="I6" s="35">
        <v>6</v>
      </c>
      <c r="J6" s="35">
        <v>5</v>
      </c>
      <c r="K6" s="35">
        <v>20</v>
      </c>
      <c r="L6" s="35">
        <v>13</v>
      </c>
      <c r="M6" s="35">
        <v>15</v>
      </c>
      <c r="N6" s="44">
        <v>5</v>
      </c>
    </row>
    <row r="7" spans="1:16" ht="28.9" customHeight="1">
      <c r="A7" s="53"/>
      <c r="B7" s="57"/>
      <c r="C7" s="34" t="s">
        <v>14</v>
      </c>
      <c r="D7" s="36">
        <f t="shared" si="0"/>
        <v>1047.867</v>
      </c>
      <c r="E7" s="37">
        <v>108.79</v>
      </c>
      <c r="F7" s="37">
        <v>0</v>
      </c>
      <c r="G7" s="37">
        <v>64.864999999999995</v>
      </c>
      <c r="H7" s="37">
        <v>119.895</v>
      </c>
      <c r="I7" s="37">
        <v>93.343000000000004</v>
      </c>
      <c r="J7" s="37">
        <v>31.387</v>
      </c>
      <c r="K7" s="37">
        <v>328.43599999999998</v>
      </c>
      <c r="L7" s="37">
        <v>145.74700000000001</v>
      </c>
      <c r="M7" s="37">
        <v>145.69399999999999</v>
      </c>
      <c r="N7" s="45">
        <v>9.7100000000000009</v>
      </c>
    </row>
    <row r="8" spans="1:16" ht="28.9" customHeight="1">
      <c r="A8" s="53"/>
      <c r="B8" s="57" t="s">
        <v>18</v>
      </c>
      <c r="C8" s="34" t="s">
        <v>19</v>
      </c>
      <c r="D8" s="38">
        <f t="shared" si="0"/>
        <v>2014</v>
      </c>
      <c r="E8" s="37">
        <v>265</v>
      </c>
      <c r="F8" s="37">
        <v>6</v>
      </c>
      <c r="G8" s="37">
        <v>176</v>
      </c>
      <c r="H8" s="37">
        <v>237</v>
      </c>
      <c r="I8" s="37">
        <v>250</v>
      </c>
      <c r="J8" s="37">
        <v>57</v>
      </c>
      <c r="K8" s="37">
        <v>256</v>
      </c>
      <c r="L8" s="37">
        <v>307</v>
      </c>
      <c r="M8" s="37">
        <v>416</v>
      </c>
      <c r="N8" s="46">
        <v>44</v>
      </c>
    </row>
    <row r="9" spans="1:16" ht="28.9" customHeight="1">
      <c r="A9" s="53"/>
      <c r="B9" s="57"/>
      <c r="C9" s="34" t="s">
        <v>20</v>
      </c>
      <c r="D9" s="36">
        <f t="shared" si="0"/>
        <v>6568.3229999999994</v>
      </c>
      <c r="E9" s="39">
        <v>665.62800000000004</v>
      </c>
      <c r="F9" s="39">
        <v>22.4</v>
      </c>
      <c r="G9" s="39">
        <v>513.33199999999999</v>
      </c>
      <c r="H9" s="39">
        <v>642.98500000000001</v>
      </c>
      <c r="I9" s="39">
        <v>887.56500000000005</v>
      </c>
      <c r="J9" s="39">
        <v>208.64</v>
      </c>
      <c r="K9" s="39">
        <v>1101.0809999999999</v>
      </c>
      <c r="L9" s="39">
        <v>1117.7429999999999</v>
      </c>
      <c r="M9" s="39">
        <v>1366.499</v>
      </c>
      <c r="N9" s="47">
        <v>42.45</v>
      </c>
    </row>
    <row r="10" spans="1:16" ht="28.9" customHeight="1">
      <c r="A10" s="53"/>
      <c r="B10" s="30" t="s">
        <v>21</v>
      </c>
      <c r="C10" s="34" t="s">
        <v>20</v>
      </c>
      <c r="D10" s="36">
        <f t="shared" si="0"/>
        <v>3439.1369999999997</v>
      </c>
      <c r="E10" s="39">
        <v>334.322</v>
      </c>
      <c r="F10" s="39">
        <v>50.6</v>
      </c>
      <c r="G10" s="39">
        <v>686.90800000000002</v>
      </c>
      <c r="H10" s="39">
        <v>357.21499999999997</v>
      </c>
      <c r="I10" s="39">
        <v>712.81500000000005</v>
      </c>
      <c r="J10" s="39">
        <v>150.88999999999999</v>
      </c>
      <c r="K10" s="39">
        <v>499.21899999999999</v>
      </c>
      <c r="L10" s="39">
        <v>412.00700000000001</v>
      </c>
      <c r="M10" s="39">
        <v>233.61099999999999</v>
      </c>
      <c r="N10" s="48">
        <v>1.55</v>
      </c>
    </row>
    <row r="11" spans="1:16" ht="28.9" customHeight="1">
      <c r="A11" s="53" t="s">
        <v>22</v>
      </c>
      <c r="B11" s="54" t="s">
        <v>23</v>
      </c>
      <c r="C11" s="54"/>
      <c r="D11" s="30">
        <f t="shared" si="0"/>
        <v>33600</v>
      </c>
      <c r="E11" s="30">
        <v>3750</v>
      </c>
      <c r="F11" s="30">
        <v>950</v>
      </c>
      <c r="G11" s="30">
        <v>4000</v>
      </c>
      <c r="H11" s="30">
        <v>4300</v>
      </c>
      <c r="I11" s="30">
        <v>4100</v>
      </c>
      <c r="J11" s="30">
        <v>1850</v>
      </c>
      <c r="K11" s="30">
        <v>4700</v>
      </c>
      <c r="L11" s="30">
        <v>4700</v>
      </c>
      <c r="M11" s="30">
        <v>5000</v>
      </c>
      <c r="N11" s="49">
        <v>250</v>
      </c>
    </row>
    <row r="12" spans="1:16" ht="28.9" customHeight="1">
      <c r="A12" s="53"/>
      <c r="B12" s="58" t="s">
        <v>24</v>
      </c>
      <c r="C12" s="30">
        <v>2018</v>
      </c>
      <c r="D12" s="30">
        <f t="shared" si="0"/>
        <v>10000</v>
      </c>
      <c r="E12" s="35">
        <v>1000</v>
      </c>
      <c r="F12" s="35">
        <v>300</v>
      </c>
      <c r="G12" s="35">
        <v>1400</v>
      </c>
      <c r="H12" s="35">
        <v>1160</v>
      </c>
      <c r="I12" s="35">
        <v>1400</v>
      </c>
      <c r="J12" s="35">
        <v>500</v>
      </c>
      <c r="K12" s="35">
        <v>1500</v>
      </c>
      <c r="L12" s="35">
        <v>1700</v>
      </c>
      <c r="M12" s="35">
        <v>1000</v>
      </c>
      <c r="N12" s="50">
        <v>40</v>
      </c>
    </row>
    <row r="13" spans="1:16" ht="28.9" customHeight="1">
      <c r="A13" s="53"/>
      <c r="B13" s="59"/>
      <c r="C13" s="30">
        <v>2019</v>
      </c>
      <c r="D13" s="30">
        <f t="shared" si="0"/>
        <v>11600</v>
      </c>
      <c r="E13" s="35">
        <v>1350</v>
      </c>
      <c r="F13" s="35">
        <v>300</v>
      </c>
      <c r="G13" s="35">
        <v>1300</v>
      </c>
      <c r="H13" s="35">
        <v>1500</v>
      </c>
      <c r="I13" s="35">
        <v>1300</v>
      </c>
      <c r="J13" s="35">
        <v>650</v>
      </c>
      <c r="K13" s="35">
        <v>1600</v>
      </c>
      <c r="L13" s="35">
        <v>1500</v>
      </c>
      <c r="M13" s="35">
        <v>2000</v>
      </c>
      <c r="N13" s="50">
        <v>100</v>
      </c>
    </row>
    <row r="14" spans="1:16" ht="28.9" customHeight="1">
      <c r="A14" s="53"/>
      <c r="B14" s="60"/>
      <c r="C14" s="30">
        <v>2020</v>
      </c>
      <c r="D14" s="30">
        <f t="shared" si="0"/>
        <v>12000</v>
      </c>
      <c r="E14" s="35">
        <v>1400</v>
      </c>
      <c r="F14" s="35">
        <v>350</v>
      </c>
      <c r="G14" s="35">
        <v>1300</v>
      </c>
      <c r="H14" s="35">
        <v>1640</v>
      </c>
      <c r="I14" s="35">
        <v>1400</v>
      </c>
      <c r="J14" s="35">
        <v>700</v>
      </c>
      <c r="K14" s="35">
        <v>1600</v>
      </c>
      <c r="L14" s="35">
        <v>1500</v>
      </c>
      <c r="M14" s="35">
        <v>2000</v>
      </c>
      <c r="N14" s="50">
        <v>110</v>
      </c>
    </row>
    <row r="15" spans="1:16" ht="28.9" customHeight="1">
      <c r="A15" s="53"/>
      <c r="B15" s="54" t="s">
        <v>25</v>
      </c>
      <c r="C15" s="54"/>
      <c r="D15" s="30">
        <f t="shared" si="0"/>
        <v>27</v>
      </c>
      <c r="E15" s="35">
        <v>3</v>
      </c>
      <c r="F15" s="35">
        <v>1</v>
      </c>
      <c r="G15" s="35">
        <v>4</v>
      </c>
      <c r="H15" s="35">
        <v>3</v>
      </c>
      <c r="I15" s="35">
        <v>4</v>
      </c>
      <c r="J15" s="35">
        <v>2</v>
      </c>
      <c r="K15" s="35">
        <v>3</v>
      </c>
      <c r="L15" s="35">
        <v>3</v>
      </c>
      <c r="M15" s="35">
        <v>3</v>
      </c>
      <c r="N15" s="50">
        <v>1</v>
      </c>
    </row>
    <row r="16" spans="1:16" ht="28.9" customHeight="1">
      <c r="A16" s="56"/>
      <c r="B16" s="54" t="s">
        <v>26</v>
      </c>
      <c r="C16" s="54"/>
      <c r="D16" s="30">
        <f t="shared" si="0"/>
        <v>280</v>
      </c>
      <c r="E16" s="35">
        <v>39</v>
      </c>
      <c r="F16" s="35">
        <v>4</v>
      </c>
      <c r="G16" s="35">
        <v>34</v>
      </c>
      <c r="H16" s="35">
        <v>40</v>
      </c>
      <c r="I16" s="35">
        <v>39</v>
      </c>
      <c r="J16" s="35">
        <v>14</v>
      </c>
      <c r="K16" s="35">
        <v>35</v>
      </c>
      <c r="L16" s="35">
        <v>36</v>
      </c>
      <c r="M16" s="35">
        <v>34</v>
      </c>
      <c r="N16" s="50">
        <v>5</v>
      </c>
    </row>
    <row r="17" spans="1:14" ht="28.9" customHeight="1">
      <c r="A17" s="40" t="s">
        <v>27</v>
      </c>
      <c r="B17" s="55" t="s">
        <v>28</v>
      </c>
      <c r="C17" s="53"/>
      <c r="D17" s="30">
        <f t="shared" si="0"/>
        <v>165</v>
      </c>
      <c r="E17" s="35">
        <v>17</v>
      </c>
      <c r="F17" s="35"/>
      <c r="G17" s="35">
        <v>18</v>
      </c>
      <c r="H17" s="35">
        <v>5</v>
      </c>
      <c r="I17" s="35">
        <v>23</v>
      </c>
      <c r="J17" s="35">
        <v>12</v>
      </c>
      <c r="K17" s="35">
        <v>38</v>
      </c>
      <c r="L17" s="35">
        <v>27</v>
      </c>
      <c r="M17" s="35">
        <v>23</v>
      </c>
      <c r="N17" s="50">
        <v>2</v>
      </c>
    </row>
  </sheetData>
  <mergeCells count="13">
    <mergeCell ref="B15:C15"/>
    <mergeCell ref="B16:C16"/>
    <mergeCell ref="B17:C17"/>
    <mergeCell ref="A6:A10"/>
    <mergeCell ref="A11:A16"/>
    <mergeCell ref="B6:B7"/>
    <mergeCell ref="B8:B9"/>
    <mergeCell ref="B12:B14"/>
    <mergeCell ref="A2:N2"/>
    <mergeCell ref="A3:N3"/>
    <mergeCell ref="A4:C4"/>
    <mergeCell ref="B5:C5"/>
    <mergeCell ref="B11:C11"/>
  </mergeCells>
  <phoneticPr fontId="13" type="noConversion"/>
  <pageMargins left="0.70763888888888904" right="0.70763888888888904" top="0.74791666666666701" bottom="0.74791666666666701" header="0.31388888888888899" footer="0.31388888888888899"/>
  <pageSetup paperSize="9" scale="93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7"/>
  <sheetViews>
    <sheetView tabSelected="1" workbookViewId="0">
      <selection activeCell="AF7" sqref="AF7"/>
    </sheetView>
  </sheetViews>
  <sheetFormatPr defaultColWidth="10" defaultRowHeight="14.25"/>
  <cols>
    <col min="1" max="1" width="10" style="16"/>
    <col min="2" max="2" width="10" style="16" customWidth="1"/>
    <col min="3" max="3" width="15.5" style="16" customWidth="1"/>
    <col min="4" max="4" width="11" style="16" customWidth="1"/>
    <col min="5" max="5" width="10" style="16"/>
    <col min="6" max="6" width="11.125" style="16" customWidth="1"/>
    <col min="7" max="7" width="9.125" style="16" customWidth="1"/>
    <col min="8" max="8" width="14.125" style="16" customWidth="1"/>
    <col min="9" max="9" width="10" style="16"/>
    <col min="10" max="10" width="11.875" style="16" customWidth="1"/>
    <col min="11" max="11" width="10" style="16"/>
    <col min="12" max="12" width="8.75" style="16" customWidth="1"/>
    <col min="13" max="13" width="12.875" style="16" customWidth="1"/>
    <col min="14" max="23" width="10" style="16" hidden="1" customWidth="1"/>
    <col min="24" max="16384" width="10" style="16"/>
  </cols>
  <sheetData>
    <row r="1" spans="1:23" ht="27" customHeight="1">
      <c r="A1" s="16" t="s">
        <v>29</v>
      </c>
    </row>
    <row r="2" spans="1:23" ht="38.1" customHeight="1">
      <c r="A2" s="61" t="s">
        <v>30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23" ht="18" customHeight="1">
      <c r="A3" s="64" t="s">
        <v>31</v>
      </c>
      <c r="B3" s="67" t="s">
        <v>32</v>
      </c>
      <c r="C3" s="67" t="s">
        <v>33</v>
      </c>
      <c r="D3" s="68" t="s">
        <v>34</v>
      </c>
      <c r="E3" s="62">
        <v>2018</v>
      </c>
      <c r="F3" s="62"/>
      <c r="G3" s="62"/>
      <c r="H3" s="62">
        <v>2019</v>
      </c>
      <c r="I3" s="62"/>
      <c r="J3" s="62"/>
      <c r="K3" s="62">
        <v>2020</v>
      </c>
      <c r="L3" s="62"/>
      <c r="M3" s="63"/>
    </row>
    <row r="4" spans="1:23" ht="18" customHeight="1">
      <c r="A4" s="65"/>
      <c r="B4" s="67"/>
      <c r="C4" s="67"/>
      <c r="D4" s="69"/>
      <c r="E4" s="62" t="s">
        <v>35</v>
      </c>
      <c r="F4" s="62" t="s">
        <v>36</v>
      </c>
      <c r="G4" s="62"/>
      <c r="H4" s="62" t="s">
        <v>35</v>
      </c>
      <c r="I4" s="62" t="s">
        <v>36</v>
      </c>
      <c r="J4" s="62"/>
      <c r="K4" s="62" t="s">
        <v>35</v>
      </c>
      <c r="L4" s="62" t="s">
        <v>36</v>
      </c>
      <c r="M4" s="63"/>
      <c r="Q4" s="16">
        <v>2018</v>
      </c>
    </row>
    <row r="5" spans="1:23" ht="18" customHeight="1">
      <c r="A5" s="66"/>
      <c r="B5" s="67"/>
      <c r="C5" s="67"/>
      <c r="D5" s="70"/>
      <c r="E5" s="62"/>
      <c r="F5" s="17" t="s">
        <v>37</v>
      </c>
      <c r="G5" s="17" t="s">
        <v>35</v>
      </c>
      <c r="H5" s="62"/>
      <c r="I5" s="17" t="s">
        <v>37</v>
      </c>
      <c r="J5" s="17" t="s">
        <v>35</v>
      </c>
      <c r="K5" s="62"/>
      <c r="L5" s="17" t="s">
        <v>37</v>
      </c>
      <c r="M5" s="23" t="s">
        <v>35</v>
      </c>
      <c r="Q5" s="16" t="s">
        <v>38</v>
      </c>
      <c r="R5" s="16" t="s">
        <v>37</v>
      </c>
      <c r="T5" s="27">
        <v>43110</v>
      </c>
      <c r="U5" s="16" t="s">
        <v>39</v>
      </c>
      <c r="V5" s="16" t="s">
        <v>40</v>
      </c>
      <c r="W5" s="16" t="s">
        <v>41</v>
      </c>
    </row>
    <row r="6" spans="1:23" ht="33.6" customHeight="1">
      <c r="A6" s="18" t="s">
        <v>3</v>
      </c>
      <c r="B6" s="19">
        <f t="shared" ref="B6:M6" si="0">SUM(B7:B16)</f>
        <v>10007.459999999999</v>
      </c>
      <c r="C6" s="19">
        <f t="shared" si="0"/>
        <v>6568.3229999999994</v>
      </c>
      <c r="D6" s="19">
        <f t="shared" si="0"/>
        <v>3439.1369999999997</v>
      </c>
      <c r="E6" s="19">
        <f t="shared" si="0"/>
        <v>1904.46</v>
      </c>
      <c r="F6" s="19">
        <f t="shared" si="0"/>
        <v>282</v>
      </c>
      <c r="G6" s="19">
        <f t="shared" si="0"/>
        <v>803.47299999999996</v>
      </c>
      <c r="H6" s="19">
        <f t="shared" si="0"/>
        <v>3948</v>
      </c>
      <c r="I6" s="19">
        <f t="shared" si="0"/>
        <v>849</v>
      </c>
      <c r="J6" s="19">
        <f t="shared" si="0"/>
        <v>2823</v>
      </c>
      <c r="K6" s="19">
        <f t="shared" si="0"/>
        <v>4155</v>
      </c>
      <c r="L6" s="19">
        <f t="shared" si="0"/>
        <v>883</v>
      </c>
      <c r="M6" s="24">
        <f t="shared" si="0"/>
        <v>2941.85</v>
      </c>
      <c r="O6">
        <v>773.81100000000004</v>
      </c>
      <c r="P6">
        <v>259</v>
      </c>
      <c r="Q6">
        <v>803.47299999999996</v>
      </c>
      <c r="R6">
        <v>282</v>
      </c>
      <c r="T6" s="16">
        <f>SUM(T7:T16)</f>
        <v>1996.8</v>
      </c>
      <c r="U6" s="16">
        <f>SUM(U7:U16)</f>
        <v>2196.48</v>
      </c>
    </row>
    <row r="7" spans="1:23" ht="33.6" customHeight="1">
      <c r="A7" s="20" t="s">
        <v>42</v>
      </c>
      <c r="B7" s="19">
        <f>C7+D7</f>
        <v>999.94999999999993</v>
      </c>
      <c r="C7" s="21">
        <f>G7+J7+M7</f>
        <v>665.62799999999993</v>
      </c>
      <c r="D7" s="22">
        <f>E7-G7+H7-J7+K7-M7</f>
        <v>334.322</v>
      </c>
      <c r="E7" s="21">
        <v>87.95</v>
      </c>
      <c r="F7" s="21">
        <v>20</v>
      </c>
      <c r="G7" s="21">
        <v>25.628</v>
      </c>
      <c r="H7" s="21">
        <v>430</v>
      </c>
      <c r="I7" s="21">
        <v>115</v>
      </c>
      <c r="J7" s="21">
        <v>300</v>
      </c>
      <c r="K7" s="21">
        <v>482</v>
      </c>
      <c r="L7" s="21">
        <v>130</v>
      </c>
      <c r="M7" s="25">
        <v>340</v>
      </c>
      <c r="N7" s="26"/>
      <c r="O7">
        <v>21.88</v>
      </c>
      <c r="P7">
        <v>17</v>
      </c>
      <c r="Q7">
        <v>25.628</v>
      </c>
      <c r="R7">
        <v>20</v>
      </c>
      <c r="T7" s="16">
        <v>93.5</v>
      </c>
      <c r="U7" s="16">
        <f>1.1*T7</f>
        <v>102.85000000000001</v>
      </c>
      <c r="V7" s="15">
        <v>14.9</v>
      </c>
      <c r="W7" s="16">
        <f>U7-V7</f>
        <v>87.95</v>
      </c>
    </row>
    <row r="8" spans="1:23" ht="33.6" customHeight="1">
      <c r="A8" s="20" t="s">
        <v>43</v>
      </c>
      <c r="B8" s="19">
        <f t="shared" ref="B8:B16" si="1">C8+D8</f>
        <v>73</v>
      </c>
      <c r="C8" s="21">
        <f>G8+J8+M8</f>
        <v>22.4</v>
      </c>
      <c r="D8" s="22">
        <f t="shared" ref="D8:D16" si="2">E8-G8+H8-J8+K8-M8</f>
        <v>50.6</v>
      </c>
      <c r="E8" s="21">
        <v>0</v>
      </c>
      <c r="F8" s="21">
        <v>0</v>
      </c>
      <c r="G8" s="21">
        <v>0</v>
      </c>
      <c r="H8" s="21">
        <v>35</v>
      </c>
      <c r="I8" s="21">
        <v>4</v>
      </c>
      <c r="J8" s="21">
        <v>10</v>
      </c>
      <c r="K8" s="21">
        <v>38</v>
      </c>
      <c r="L8" s="21">
        <v>2</v>
      </c>
      <c r="M8" s="25">
        <v>12.4</v>
      </c>
      <c r="O8">
        <v>0</v>
      </c>
      <c r="P8">
        <v>0</v>
      </c>
      <c r="Q8">
        <v>0</v>
      </c>
      <c r="R8">
        <v>0</v>
      </c>
      <c r="U8" s="16">
        <f t="shared" ref="U8:U16" si="3">1.1*T8</f>
        <v>0</v>
      </c>
      <c r="V8" s="15"/>
      <c r="W8" s="16">
        <f t="shared" ref="W8:W16" si="4">U8-V8</f>
        <v>0</v>
      </c>
    </row>
    <row r="9" spans="1:23" ht="33.6" customHeight="1">
      <c r="A9" s="20" t="s">
        <v>44</v>
      </c>
      <c r="B9" s="19">
        <f t="shared" si="1"/>
        <v>1200.24</v>
      </c>
      <c r="C9" s="21">
        <f>G9+J9+M9</f>
        <v>513.33199999999999</v>
      </c>
      <c r="D9" s="22">
        <f t="shared" si="2"/>
        <v>686.90800000000002</v>
      </c>
      <c r="E9" s="21">
        <v>204.24</v>
      </c>
      <c r="F9" s="21">
        <v>29</v>
      </c>
      <c r="G9" s="21">
        <v>53.332000000000001</v>
      </c>
      <c r="H9" s="21">
        <v>490</v>
      </c>
      <c r="I9" s="21">
        <v>73</v>
      </c>
      <c r="J9" s="21">
        <v>230</v>
      </c>
      <c r="K9" s="21">
        <v>506</v>
      </c>
      <c r="L9" s="21">
        <v>74</v>
      </c>
      <c r="M9" s="25">
        <v>230</v>
      </c>
      <c r="O9">
        <v>45.978000000000002</v>
      </c>
      <c r="P9">
        <v>23</v>
      </c>
      <c r="Q9">
        <v>53.332000000000001</v>
      </c>
      <c r="R9">
        <v>29</v>
      </c>
      <c r="T9" s="16">
        <v>195.4</v>
      </c>
      <c r="U9" s="16">
        <f t="shared" si="3"/>
        <v>214.94000000000003</v>
      </c>
      <c r="V9" s="15">
        <v>10.7</v>
      </c>
      <c r="W9" s="16">
        <f t="shared" si="4"/>
        <v>204.24000000000004</v>
      </c>
    </row>
    <row r="10" spans="1:23" ht="33.6" customHeight="1">
      <c r="A10" s="20" t="s">
        <v>45</v>
      </c>
      <c r="B10" s="19">
        <f t="shared" si="1"/>
        <v>1000.1999999999999</v>
      </c>
      <c r="C10" s="21">
        <f t="shared" ref="C10:C16" si="5">G10+J10+M10</f>
        <v>642.98500000000001</v>
      </c>
      <c r="D10" s="22">
        <f t="shared" si="2"/>
        <v>357.21499999999992</v>
      </c>
      <c r="E10" s="21">
        <v>243.2</v>
      </c>
      <c r="F10" s="21">
        <v>77</v>
      </c>
      <c r="G10" s="21">
        <v>182.98500000000001</v>
      </c>
      <c r="H10" s="21">
        <v>370</v>
      </c>
      <c r="I10" s="21">
        <v>80</v>
      </c>
      <c r="J10" s="21">
        <v>230</v>
      </c>
      <c r="K10" s="21">
        <v>387</v>
      </c>
      <c r="L10" s="21">
        <v>80</v>
      </c>
      <c r="M10" s="25">
        <v>230</v>
      </c>
      <c r="N10" s="26"/>
      <c r="O10">
        <v>175.96100000000001</v>
      </c>
      <c r="P10">
        <v>70</v>
      </c>
      <c r="Q10">
        <v>182.98500000000001</v>
      </c>
      <c r="R10">
        <v>77</v>
      </c>
      <c r="T10" s="16">
        <v>235</v>
      </c>
      <c r="U10" s="16">
        <f t="shared" si="3"/>
        <v>258.5</v>
      </c>
      <c r="V10" s="15">
        <v>15.3</v>
      </c>
      <c r="W10" s="16">
        <f t="shared" si="4"/>
        <v>243.2</v>
      </c>
    </row>
    <row r="11" spans="1:23" ht="33.6" customHeight="1">
      <c r="A11" s="20" t="s">
        <v>46</v>
      </c>
      <c r="B11" s="19">
        <f t="shared" si="1"/>
        <v>1600.38</v>
      </c>
      <c r="C11" s="21">
        <f t="shared" si="5"/>
        <v>887.56500000000005</v>
      </c>
      <c r="D11" s="22">
        <f t="shared" si="2"/>
        <v>712.81500000000005</v>
      </c>
      <c r="E11" s="21">
        <v>314.38</v>
      </c>
      <c r="F11" s="21">
        <v>37</v>
      </c>
      <c r="G11" s="21">
        <v>117.565</v>
      </c>
      <c r="H11" s="21">
        <v>630</v>
      </c>
      <c r="I11" s="21">
        <v>105</v>
      </c>
      <c r="J11" s="21">
        <v>380</v>
      </c>
      <c r="K11" s="21">
        <v>656</v>
      </c>
      <c r="L11" s="21">
        <v>108</v>
      </c>
      <c r="M11" s="25">
        <v>390</v>
      </c>
      <c r="O11">
        <v>114.419</v>
      </c>
      <c r="P11">
        <v>35</v>
      </c>
      <c r="Q11">
        <v>117.565</v>
      </c>
      <c r="R11">
        <v>37</v>
      </c>
      <c r="T11" s="16">
        <v>334.8</v>
      </c>
      <c r="U11" s="16">
        <f t="shared" si="3"/>
        <v>368.28000000000003</v>
      </c>
      <c r="V11" s="15">
        <v>53.9</v>
      </c>
      <c r="W11" s="16">
        <f t="shared" si="4"/>
        <v>314.38000000000005</v>
      </c>
    </row>
    <row r="12" spans="1:23" ht="33.6" customHeight="1">
      <c r="A12" s="20" t="s">
        <v>47</v>
      </c>
      <c r="B12" s="19">
        <f t="shared" si="1"/>
        <v>359.53</v>
      </c>
      <c r="C12" s="21">
        <f t="shared" si="5"/>
        <v>208.64</v>
      </c>
      <c r="D12" s="22">
        <f t="shared" si="2"/>
        <v>150.88999999999999</v>
      </c>
      <c r="E12" s="21">
        <v>20.53</v>
      </c>
      <c r="F12" s="21">
        <v>4</v>
      </c>
      <c r="G12" s="21">
        <v>18.64</v>
      </c>
      <c r="H12" s="21">
        <v>160</v>
      </c>
      <c r="I12" s="21">
        <v>25</v>
      </c>
      <c r="J12" s="21">
        <v>90</v>
      </c>
      <c r="K12" s="21">
        <v>179</v>
      </c>
      <c r="L12" s="21">
        <v>28</v>
      </c>
      <c r="M12" s="25">
        <v>100</v>
      </c>
      <c r="N12" s="26"/>
      <c r="O12">
        <v>18.440000000000001</v>
      </c>
      <c r="P12">
        <v>4</v>
      </c>
      <c r="Q12">
        <v>18.64</v>
      </c>
      <c r="R12">
        <v>4</v>
      </c>
      <c r="T12" s="16">
        <v>52.3</v>
      </c>
      <c r="U12" s="16">
        <f t="shared" si="3"/>
        <v>57.53</v>
      </c>
      <c r="V12" s="15">
        <v>37</v>
      </c>
      <c r="W12" s="16">
        <f t="shared" si="4"/>
        <v>20.53</v>
      </c>
    </row>
    <row r="13" spans="1:23" ht="33.6" customHeight="1">
      <c r="A13" s="20" t="s">
        <v>48</v>
      </c>
      <c r="B13" s="19">
        <f t="shared" si="1"/>
        <v>1600.3000000000002</v>
      </c>
      <c r="C13" s="21">
        <f t="shared" si="5"/>
        <v>1101.0810000000001</v>
      </c>
      <c r="D13" s="22">
        <f t="shared" si="2"/>
        <v>499.21900000000005</v>
      </c>
      <c r="E13" s="21">
        <v>350.3</v>
      </c>
      <c r="F13" s="21">
        <v>30</v>
      </c>
      <c r="G13" s="21">
        <v>121.081</v>
      </c>
      <c r="H13" s="21">
        <v>620</v>
      </c>
      <c r="I13" s="21">
        <v>113</v>
      </c>
      <c r="J13" s="21">
        <v>490</v>
      </c>
      <c r="K13" s="21">
        <v>630</v>
      </c>
      <c r="L13" s="21">
        <v>113</v>
      </c>
      <c r="M13" s="25">
        <v>490</v>
      </c>
      <c r="O13">
        <v>118.98099999999999</v>
      </c>
      <c r="P13">
        <v>29</v>
      </c>
      <c r="Q13">
        <v>121.081</v>
      </c>
      <c r="R13">
        <v>30</v>
      </c>
      <c r="T13" s="16">
        <v>370</v>
      </c>
      <c r="U13" s="16">
        <f t="shared" si="3"/>
        <v>407.00000000000006</v>
      </c>
      <c r="V13" s="15">
        <v>56.7</v>
      </c>
      <c r="W13" s="16">
        <f t="shared" si="4"/>
        <v>350.30000000000007</v>
      </c>
    </row>
    <row r="14" spans="1:23" ht="33.6" customHeight="1">
      <c r="A14" s="20" t="s">
        <v>49</v>
      </c>
      <c r="B14" s="19">
        <f t="shared" si="1"/>
        <v>1529.75</v>
      </c>
      <c r="C14" s="21">
        <f t="shared" si="5"/>
        <v>1117.7429999999999</v>
      </c>
      <c r="D14" s="22">
        <f t="shared" si="2"/>
        <v>412.00700000000006</v>
      </c>
      <c r="E14" s="21">
        <v>427.75</v>
      </c>
      <c r="F14" s="21">
        <v>38</v>
      </c>
      <c r="G14" s="21">
        <v>147.74299999999999</v>
      </c>
      <c r="H14" s="21">
        <v>530</v>
      </c>
      <c r="I14" s="21">
        <v>130</v>
      </c>
      <c r="J14" s="21">
        <v>470</v>
      </c>
      <c r="K14" s="21">
        <v>572</v>
      </c>
      <c r="L14" s="21">
        <v>139</v>
      </c>
      <c r="M14" s="25">
        <v>500</v>
      </c>
      <c r="O14">
        <v>144.72900000000001</v>
      </c>
      <c r="P14">
        <v>37</v>
      </c>
      <c r="Q14">
        <v>147.74299999999999</v>
      </c>
      <c r="R14">
        <v>38</v>
      </c>
      <c r="T14" s="16">
        <v>438.5</v>
      </c>
      <c r="U14" s="16">
        <f t="shared" si="3"/>
        <v>482.35</v>
      </c>
      <c r="V14" s="15">
        <v>54.6</v>
      </c>
      <c r="W14" s="16">
        <f t="shared" si="4"/>
        <v>427.75</v>
      </c>
    </row>
    <row r="15" spans="1:23" ht="33.6" customHeight="1">
      <c r="A15" s="20" t="s">
        <v>50</v>
      </c>
      <c r="B15" s="19">
        <f t="shared" si="1"/>
        <v>1600.1100000000001</v>
      </c>
      <c r="C15" s="21">
        <f t="shared" si="5"/>
        <v>1366.499</v>
      </c>
      <c r="D15" s="22">
        <f t="shared" si="2"/>
        <v>233.61099999999999</v>
      </c>
      <c r="E15" s="21">
        <v>254.11</v>
      </c>
      <c r="F15" s="21">
        <v>47</v>
      </c>
      <c r="G15" s="21">
        <v>136.499</v>
      </c>
      <c r="H15" s="21">
        <v>660</v>
      </c>
      <c r="I15" s="21">
        <v>180</v>
      </c>
      <c r="J15" s="21">
        <v>600</v>
      </c>
      <c r="K15" s="21">
        <v>686</v>
      </c>
      <c r="L15" s="21">
        <v>189</v>
      </c>
      <c r="M15" s="25">
        <v>630</v>
      </c>
      <c r="O15">
        <v>133.423</v>
      </c>
      <c r="P15">
        <v>44</v>
      </c>
      <c r="Q15">
        <v>136.499</v>
      </c>
      <c r="R15">
        <v>47</v>
      </c>
      <c r="T15" s="16">
        <v>276.10000000000002</v>
      </c>
      <c r="U15" s="16">
        <f t="shared" si="3"/>
        <v>303.71000000000004</v>
      </c>
      <c r="V15" s="15">
        <v>49.6</v>
      </c>
      <c r="W15" s="16">
        <f t="shared" si="4"/>
        <v>254.11000000000004</v>
      </c>
    </row>
    <row r="16" spans="1:23" ht="33.6" customHeight="1">
      <c r="A16" s="20" t="s">
        <v>13</v>
      </c>
      <c r="B16" s="19">
        <f t="shared" si="1"/>
        <v>44</v>
      </c>
      <c r="C16" s="21">
        <f t="shared" si="5"/>
        <v>42.45</v>
      </c>
      <c r="D16" s="22">
        <f t="shared" si="2"/>
        <v>1.5500000000000007</v>
      </c>
      <c r="E16" s="21">
        <v>2</v>
      </c>
      <c r="F16" s="21"/>
      <c r="G16" s="21"/>
      <c r="H16" s="21">
        <v>23</v>
      </c>
      <c r="I16" s="21">
        <v>24</v>
      </c>
      <c r="J16" s="21">
        <v>23</v>
      </c>
      <c r="K16" s="21">
        <v>19</v>
      </c>
      <c r="L16" s="21">
        <v>20</v>
      </c>
      <c r="M16" s="25">
        <v>19.45</v>
      </c>
      <c r="O16"/>
      <c r="P16"/>
      <c r="Q16"/>
      <c r="R16"/>
      <c r="T16" s="16">
        <v>1.2</v>
      </c>
      <c r="U16" s="16">
        <f t="shared" si="3"/>
        <v>1.32</v>
      </c>
      <c r="V16" s="15">
        <v>5.9</v>
      </c>
      <c r="W16" s="16">
        <f t="shared" si="4"/>
        <v>-4.58</v>
      </c>
    </row>
    <row r="17" spans="15:18">
      <c r="O17"/>
      <c r="P17"/>
      <c r="Q17"/>
      <c r="R17"/>
    </row>
  </sheetData>
  <mergeCells count="14">
    <mergeCell ref="A2:M2"/>
    <mergeCell ref="E3:G3"/>
    <mergeCell ref="H3:J3"/>
    <mergeCell ref="K3:M3"/>
    <mergeCell ref="F4:G4"/>
    <mergeCell ref="I4:J4"/>
    <mergeCell ref="L4:M4"/>
    <mergeCell ref="A3:A5"/>
    <mergeCell ref="B3:B5"/>
    <mergeCell ref="C3:C5"/>
    <mergeCell ref="D3:D5"/>
    <mergeCell ref="E4:E5"/>
    <mergeCell ref="H4:H5"/>
    <mergeCell ref="K4:K5"/>
  </mergeCells>
  <phoneticPr fontId="13" type="noConversion"/>
  <pageMargins left="0.70763888888888904" right="0.70763888888888904" top="0.74791666666666701" bottom="0.74791666666666701" header="0.31388888888888899" footer="0.31388888888888899"/>
  <pageSetup paperSize="9" scale="92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27"/>
  <sheetViews>
    <sheetView workbookViewId="0">
      <selection activeCell="S4" sqref="S4:V14"/>
    </sheetView>
  </sheetViews>
  <sheetFormatPr defaultColWidth="9" defaultRowHeight="13.5"/>
  <cols>
    <col min="4" max="8" width="11.375" customWidth="1"/>
  </cols>
  <sheetData>
    <row r="2" spans="2:26">
      <c r="B2" s="1" t="s">
        <v>51</v>
      </c>
      <c r="C2" s="1"/>
      <c r="D2" s="1" t="s">
        <v>52</v>
      </c>
      <c r="E2" s="2"/>
      <c r="F2" s="2"/>
      <c r="G2" s="2"/>
      <c r="H2" s="2"/>
      <c r="I2" s="3" t="s">
        <v>53</v>
      </c>
      <c r="J2" s="3"/>
      <c r="K2" s="3"/>
      <c r="L2" s="3"/>
      <c r="M2" s="3"/>
      <c r="N2" s="3" t="s">
        <v>54</v>
      </c>
      <c r="O2" s="3"/>
      <c r="P2" s="3"/>
    </row>
    <row r="3" spans="2:26">
      <c r="B3" s="1"/>
      <c r="C3" s="1" t="s">
        <v>55</v>
      </c>
      <c r="D3" s="1"/>
      <c r="E3" s="2"/>
      <c r="F3" s="2" t="s">
        <v>56</v>
      </c>
      <c r="G3" s="2"/>
      <c r="H3" s="2"/>
      <c r="I3" s="3"/>
      <c r="J3" s="3"/>
      <c r="K3" s="3"/>
      <c r="L3" s="3"/>
      <c r="M3" s="3"/>
      <c r="N3" s="3"/>
      <c r="O3" s="3"/>
      <c r="P3" s="3"/>
    </row>
    <row r="4" spans="2:26">
      <c r="B4" s="1"/>
      <c r="C4" s="1" t="s">
        <v>57</v>
      </c>
      <c r="D4" s="1" t="s">
        <v>58</v>
      </c>
      <c r="E4" s="1" t="s">
        <v>59</v>
      </c>
      <c r="F4" s="1" t="s">
        <v>57</v>
      </c>
      <c r="G4" s="1" t="s">
        <v>58</v>
      </c>
      <c r="H4" s="1" t="s">
        <v>57</v>
      </c>
      <c r="I4" s="1" t="s">
        <v>58</v>
      </c>
      <c r="J4" s="1" t="s">
        <v>57</v>
      </c>
      <c r="K4" s="1" t="s">
        <v>59</v>
      </c>
      <c r="L4" s="1" t="s">
        <v>58</v>
      </c>
      <c r="M4" s="1" t="s">
        <v>57</v>
      </c>
      <c r="N4" s="1" t="s">
        <v>58</v>
      </c>
      <c r="O4" s="1" t="s">
        <v>59</v>
      </c>
      <c r="P4" s="1" t="s">
        <v>57</v>
      </c>
      <c r="Q4" s="1" t="s">
        <v>58</v>
      </c>
      <c r="R4" s="6"/>
      <c r="S4" s="6" t="s">
        <v>60</v>
      </c>
    </row>
    <row r="5" spans="2:26">
      <c r="B5" s="1" t="s">
        <v>42</v>
      </c>
      <c r="C5" s="1">
        <v>6.274</v>
      </c>
      <c r="D5" s="1">
        <v>6.274</v>
      </c>
      <c r="E5" s="2">
        <v>4.2705000000000002</v>
      </c>
      <c r="F5" s="2">
        <v>6</v>
      </c>
      <c r="G5" s="2">
        <v>6</v>
      </c>
      <c r="H5" s="3">
        <v>18.96</v>
      </c>
      <c r="I5" s="3">
        <v>18.96</v>
      </c>
      <c r="J5" s="3">
        <v>17</v>
      </c>
      <c r="K5" s="3">
        <v>2.92</v>
      </c>
      <c r="L5" s="3">
        <v>17</v>
      </c>
      <c r="M5" s="3">
        <v>2.1480000000000001</v>
      </c>
      <c r="N5" s="3">
        <v>2.1480000000000001</v>
      </c>
      <c r="O5" s="3">
        <v>1.6</v>
      </c>
      <c r="P5" s="3">
        <v>3</v>
      </c>
      <c r="Q5">
        <v>3</v>
      </c>
      <c r="S5">
        <f>H5+K5</f>
        <v>21.880000000000003</v>
      </c>
      <c r="T5">
        <f>J5</f>
        <v>17</v>
      </c>
      <c r="U5">
        <f>S5+M5+O5</f>
        <v>25.628000000000004</v>
      </c>
      <c r="V5">
        <f>T5+P5</f>
        <v>20</v>
      </c>
      <c r="X5" s="14" t="s">
        <v>4</v>
      </c>
      <c r="Y5" s="15">
        <v>5</v>
      </c>
      <c r="Z5" s="15">
        <v>14.9</v>
      </c>
    </row>
    <row r="6" spans="2:26">
      <c r="B6" s="4" t="s">
        <v>44</v>
      </c>
      <c r="C6" s="5">
        <v>10.65</v>
      </c>
      <c r="D6" s="5">
        <v>10.65</v>
      </c>
      <c r="E6" s="6">
        <v>7.85</v>
      </c>
      <c r="F6" s="6">
        <v>4</v>
      </c>
      <c r="G6" s="6">
        <v>4</v>
      </c>
      <c r="H6" s="7">
        <v>40.027999999999999</v>
      </c>
      <c r="I6" s="7">
        <v>14.052</v>
      </c>
      <c r="J6" s="7">
        <v>23</v>
      </c>
      <c r="K6" s="7">
        <v>5.95</v>
      </c>
      <c r="L6" s="7">
        <v>14</v>
      </c>
      <c r="M6" s="7">
        <v>6.3540000000000001</v>
      </c>
      <c r="N6" s="7">
        <v>6.3540000000000001</v>
      </c>
      <c r="O6" s="7">
        <v>1</v>
      </c>
      <c r="P6" s="7">
        <v>6</v>
      </c>
      <c r="Q6">
        <v>6</v>
      </c>
      <c r="S6">
        <f t="shared" ref="S6:S14" si="0">H6+K6</f>
        <v>45.978000000000002</v>
      </c>
      <c r="T6">
        <f t="shared" ref="T6:T14" si="1">J6</f>
        <v>23</v>
      </c>
      <c r="U6">
        <f t="shared" ref="U6:U14" si="2">S6+M6+O6</f>
        <v>53.332000000000001</v>
      </c>
      <c r="V6">
        <f t="shared" ref="V6:V14" si="3">T6+P6</f>
        <v>29</v>
      </c>
      <c r="X6" s="14" t="s">
        <v>6</v>
      </c>
      <c r="Y6" s="15">
        <v>3</v>
      </c>
      <c r="Z6" s="15">
        <v>10.7</v>
      </c>
    </row>
    <row r="7" spans="2:26">
      <c r="B7" s="4" t="s">
        <v>45</v>
      </c>
      <c r="C7" s="5">
        <v>13.523999999999999</v>
      </c>
      <c r="D7" s="5">
        <v>11.327</v>
      </c>
      <c r="E7" s="6">
        <v>3</v>
      </c>
      <c r="F7" s="6">
        <v>5</v>
      </c>
      <c r="G7" s="6">
        <v>4</v>
      </c>
      <c r="H7" s="7">
        <v>162.25</v>
      </c>
      <c r="I7" s="7">
        <v>91.370999999999995</v>
      </c>
      <c r="J7" s="7">
        <v>70</v>
      </c>
      <c r="K7" s="7">
        <v>13.711</v>
      </c>
      <c r="L7" s="7">
        <v>40</v>
      </c>
      <c r="M7" s="7">
        <v>5.2240000000000002</v>
      </c>
      <c r="N7" s="7">
        <v>5.2240000000000002</v>
      </c>
      <c r="O7" s="7">
        <v>1.8</v>
      </c>
      <c r="P7" s="7">
        <v>7</v>
      </c>
      <c r="Q7">
        <v>6</v>
      </c>
      <c r="S7">
        <f t="shared" si="0"/>
        <v>175.96100000000001</v>
      </c>
      <c r="T7">
        <f t="shared" si="1"/>
        <v>70</v>
      </c>
      <c r="U7">
        <f t="shared" si="2"/>
        <v>182.98500000000001</v>
      </c>
      <c r="V7">
        <f t="shared" si="3"/>
        <v>77</v>
      </c>
      <c r="X7" s="14" t="s">
        <v>7</v>
      </c>
      <c r="Y7" s="15">
        <v>5</v>
      </c>
      <c r="Z7" s="15">
        <v>15.3</v>
      </c>
    </row>
    <row r="8" spans="2:26">
      <c r="B8" s="4" t="s">
        <v>46</v>
      </c>
      <c r="C8" s="5">
        <v>43.28</v>
      </c>
      <c r="D8" s="5">
        <v>20.28</v>
      </c>
      <c r="E8" s="6">
        <v>13.75</v>
      </c>
      <c r="F8" s="6">
        <v>8</v>
      </c>
      <c r="G8" s="6">
        <v>7</v>
      </c>
      <c r="H8" s="7">
        <v>110.619</v>
      </c>
      <c r="I8" s="7">
        <v>99.570999999999998</v>
      </c>
      <c r="J8" s="7">
        <v>35</v>
      </c>
      <c r="K8" s="7">
        <v>3.8</v>
      </c>
      <c r="L8" s="7">
        <v>31</v>
      </c>
      <c r="M8" s="7">
        <v>3.1459999999999999</v>
      </c>
      <c r="N8" s="7">
        <v>3.1459999999999999</v>
      </c>
      <c r="O8" s="7"/>
      <c r="P8" s="7">
        <v>2</v>
      </c>
      <c r="Q8">
        <v>2</v>
      </c>
      <c r="S8">
        <f t="shared" si="0"/>
        <v>114.419</v>
      </c>
      <c r="T8">
        <f t="shared" si="1"/>
        <v>35</v>
      </c>
      <c r="U8">
        <f t="shared" si="2"/>
        <v>117.565</v>
      </c>
      <c r="V8">
        <f t="shared" si="3"/>
        <v>37</v>
      </c>
      <c r="X8" s="14" t="s">
        <v>8</v>
      </c>
      <c r="Y8" s="15">
        <v>8</v>
      </c>
      <c r="Z8" s="15">
        <v>53.9</v>
      </c>
    </row>
    <row r="9" spans="2:26">
      <c r="B9" s="4" t="s">
        <v>47</v>
      </c>
      <c r="C9" s="5">
        <v>17.603000000000002</v>
      </c>
      <c r="D9" s="5">
        <v>17.603000000000002</v>
      </c>
      <c r="E9" s="6">
        <v>0</v>
      </c>
      <c r="F9" s="6">
        <v>5</v>
      </c>
      <c r="G9" s="6">
        <v>5</v>
      </c>
      <c r="H9" s="7">
        <v>11.44</v>
      </c>
      <c r="I9" s="7">
        <v>11.44</v>
      </c>
      <c r="J9" s="7">
        <v>4</v>
      </c>
      <c r="K9" s="7">
        <v>7</v>
      </c>
      <c r="L9" s="7">
        <v>4</v>
      </c>
      <c r="M9" s="7"/>
      <c r="N9" s="7"/>
      <c r="O9" s="7">
        <v>0.2</v>
      </c>
      <c r="P9" s="7"/>
      <c r="S9">
        <f t="shared" si="0"/>
        <v>18.439999999999998</v>
      </c>
      <c r="T9">
        <f t="shared" si="1"/>
        <v>4</v>
      </c>
      <c r="U9">
        <f t="shared" si="2"/>
        <v>18.639999999999997</v>
      </c>
      <c r="V9">
        <f t="shared" si="3"/>
        <v>4</v>
      </c>
      <c r="X9" s="14" t="s">
        <v>9</v>
      </c>
      <c r="Y9" s="15">
        <v>5</v>
      </c>
      <c r="Z9" s="15">
        <v>37</v>
      </c>
    </row>
    <row r="10" spans="2:26">
      <c r="B10" s="4" t="s">
        <v>48</v>
      </c>
      <c r="C10" s="5">
        <v>102.878</v>
      </c>
      <c r="D10" s="5">
        <v>92.878</v>
      </c>
      <c r="E10" s="6">
        <v>9.5</v>
      </c>
      <c r="F10" s="6">
        <v>9</v>
      </c>
      <c r="G10" s="6">
        <v>8</v>
      </c>
      <c r="H10" s="7">
        <v>89.980999999999995</v>
      </c>
      <c r="I10" s="7">
        <v>62.296999999999997</v>
      </c>
      <c r="J10" s="7">
        <v>29</v>
      </c>
      <c r="K10" s="7">
        <v>29</v>
      </c>
      <c r="L10" s="7">
        <v>19</v>
      </c>
      <c r="M10" s="7">
        <v>2</v>
      </c>
      <c r="N10" s="7">
        <v>2</v>
      </c>
      <c r="O10" s="7">
        <v>0.1</v>
      </c>
      <c r="P10" s="7">
        <v>1</v>
      </c>
      <c r="S10">
        <f t="shared" si="0"/>
        <v>118.98099999999999</v>
      </c>
      <c r="T10">
        <f t="shared" si="1"/>
        <v>29</v>
      </c>
      <c r="U10">
        <f t="shared" si="2"/>
        <v>121.08099999999999</v>
      </c>
      <c r="V10">
        <f t="shared" si="3"/>
        <v>30</v>
      </c>
      <c r="X10" s="14" t="s">
        <v>10</v>
      </c>
      <c r="Y10" s="15">
        <v>8</v>
      </c>
      <c r="Z10" s="15">
        <v>56.7</v>
      </c>
    </row>
    <row r="11" spans="2:26">
      <c r="B11" s="4" t="s">
        <v>49</v>
      </c>
      <c r="C11" s="5">
        <v>21.631</v>
      </c>
      <c r="D11" s="5">
        <v>21.631</v>
      </c>
      <c r="E11" s="6">
        <v>26.2</v>
      </c>
      <c r="F11" s="6">
        <v>7</v>
      </c>
      <c r="G11" s="6">
        <v>7</v>
      </c>
      <c r="H11" s="7">
        <v>102.229</v>
      </c>
      <c r="I11" s="7">
        <v>82.853999999999999</v>
      </c>
      <c r="J11" s="7">
        <v>37</v>
      </c>
      <c r="K11" s="7">
        <v>42.5</v>
      </c>
      <c r="L11" s="7">
        <v>30</v>
      </c>
      <c r="M11" s="7">
        <v>2.4940000000000002</v>
      </c>
      <c r="N11" s="7">
        <v>2.4940000000000002</v>
      </c>
      <c r="O11" s="7">
        <v>0.52</v>
      </c>
      <c r="P11" s="7">
        <v>1</v>
      </c>
      <c r="Q11">
        <v>1</v>
      </c>
      <c r="S11">
        <f t="shared" si="0"/>
        <v>144.72899999999998</v>
      </c>
      <c r="T11">
        <f t="shared" si="1"/>
        <v>37</v>
      </c>
      <c r="U11">
        <f t="shared" si="2"/>
        <v>147.74299999999999</v>
      </c>
      <c r="V11">
        <f t="shared" si="3"/>
        <v>38</v>
      </c>
      <c r="X11" s="14" t="s">
        <v>11</v>
      </c>
      <c r="Y11" s="15">
        <v>7</v>
      </c>
      <c r="Z11" s="15">
        <v>54.6</v>
      </c>
    </row>
    <row r="12" spans="2:26">
      <c r="B12" s="4" t="s">
        <v>50</v>
      </c>
      <c r="C12" s="5">
        <v>48.622999999999998</v>
      </c>
      <c r="D12" s="5">
        <v>48.622999999999998</v>
      </c>
      <c r="E12" s="6">
        <v>11.903</v>
      </c>
      <c r="F12" s="6">
        <v>10</v>
      </c>
      <c r="G12" s="6">
        <v>10</v>
      </c>
      <c r="H12" s="7">
        <v>107.69</v>
      </c>
      <c r="I12" s="7">
        <v>78.025000000000006</v>
      </c>
      <c r="J12" s="7">
        <v>44</v>
      </c>
      <c r="K12" s="7">
        <v>25.733000000000001</v>
      </c>
      <c r="L12" s="7">
        <v>35</v>
      </c>
      <c r="M12" s="7">
        <v>3.0760000000000001</v>
      </c>
      <c r="N12" s="7">
        <v>3.0760000000000001</v>
      </c>
      <c r="O12" s="7">
        <v>0</v>
      </c>
      <c r="P12" s="7">
        <v>3</v>
      </c>
      <c r="Q12">
        <v>2</v>
      </c>
      <c r="S12">
        <f t="shared" si="0"/>
        <v>133.423</v>
      </c>
      <c r="T12">
        <f t="shared" si="1"/>
        <v>44</v>
      </c>
      <c r="U12">
        <f t="shared" si="2"/>
        <v>136.499</v>
      </c>
      <c r="V12">
        <f t="shared" si="3"/>
        <v>47</v>
      </c>
      <c r="X12" s="14" t="s">
        <v>12</v>
      </c>
      <c r="Y12" s="15">
        <v>5</v>
      </c>
      <c r="Z12" s="15">
        <v>49.6</v>
      </c>
    </row>
    <row r="13" spans="2:26">
      <c r="B13" s="4" t="s">
        <v>61</v>
      </c>
      <c r="C13" s="5">
        <v>1.2</v>
      </c>
      <c r="D13" s="5"/>
      <c r="E13" s="6"/>
      <c r="F13" s="6">
        <v>2</v>
      </c>
      <c r="G13" s="6"/>
      <c r="H13" s="7"/>
      <c r="I13" s="7"/>
      <c r="J13" s="7"/>
      <c r="K13" s="10"/>
      <c r="L13" s="7"/>
      <c r="M13" s="7"/>
      <c r="N13" s="7"/>
      <c r="O13" s="7"/>
      <c r="P13" s="7"/>
      <c r="S13">
        <f t="shared" si="0"/>
        <v>0</v>
      </c>
      <c r="T13">
        <f t="shared" si="1"/>
        <v>0</v>
      </c>
      <c r="U13">
        <f t="shared" si="2"/>
        <v>0</v>
      </c>
      <c r="V13">
        <f t="shared" si="3"/>
        <v>0</v>
      </c>
      <c r="X13" s="14" t="s">
        <v>13</v>
      </c>
      <c r="Y13" s="15">
        <v>1</v>
      </c>
      <c r="Z13" s="15">
        <v>5.9</v>
      </c>
    </row>
    <row r="14" spans="2:26">
      <c r="B14" s="8" t="s">
        <v>3</v>
      </c>
      <c r="C14" s="8">
        <v>265.66300000000001</v>
      </c>
      <c r="D14" s="8">
        <v>229.26599999999999</v>
      </c>
      <c r="E14" s="8">
        <v>76.473500000000001</v>
      </c>
      <c r="F14" s="9">
        <v>56</v>
      </c>
      <c r="G14" s="6">
        <v>51</v>
      </c>
      <c r="H14" s="10">
        <v>643.197</v>
      </c>
      <c r="I14" s="10">
        <v>458.57</v>
      </c>
      <c r="J14" s="10">
        <v>259</v>
      </c>
      <c r="K14" s="10">
        <v>130.614</v>
      </c>
      <c r="L14" s="7">
        <v>190</v>
      </c>
      <c r="M14" s="10">
        <v>24.442</v>
      </c>
      <c r="N14" s="10">
        <v>24.442</v>
      </c>
      <c r="O14" s="7">
        <v>5.22</v>
      </c>
      <c r="P14" s="10">
        <v>23</v>
      </c>
      <c r="Q14">
        <v>20</v>
      </c>
      <c r="S14">
        <f t="shared" si="0"/>
        <v>773.81100000000004</v>
      </c>
      <c r="T14">
        <f t="shared" si="1"/>
        <v>259</v>
      </c>
      <c r="U14">
        <f t="shared" si="2"/>
        <v>803.47300000000007</v>
      </c>
      <c r="V14">
        <f t="shared" si="3"/>
        <v>282</v>
      </c>
    </row>
    <row r="15" spans="2:26">
      <c r="G15" s="9"/>
      <c r="L15" s="10"/>
      <c r="O15" s="10"/>
    </row>
    <row r="18" spans="8:14">
      <c r="H18" s="1" t="s">
        <v>51</v>
      </c>
      <c r="I18" s="1" t="s">
        <v>62</v>
      </c>
      <c r="J18" s="3" t="s">
        <v>63</v>
      </c>
      <c r="K18" s="3" t="s">
        <v>64</v>
      </c>
      <c r="L18" s="3" t="s">
        <v>65</v>
      </c>
      <c r="M18" s="3" t="s">
        <v>66</v>
      </c>
      <c r="N18" s="11" t="s">
        <v>3</v>
      </c>
    </row>
    <row r="19" spans="8:14">
      <c r="H19" s="1" t="s">
        <v>42</v>
      </c>
      <c r="I19" s="1"/>
      <c r="J19" s="3">
        <v>3.7</v>
      </c>
      <c r="K19" s="3"/>
      <c r="L19" s="3"/>
      <c r="M19" s="3">
        <v>6.218</v>
      </c>
      <c r="N19" s="11">
        <v>9.9179999999999993</v>
      </c>
    </row>
    <row r="20" spans="8:14">
      <c r="H20" s="4" t="s">
        <v>49</v>
      </c>
      <c r="I20" s="5"/>
      <c r="J20" s="7">
        <v>19.183</v>
      </c>
      <c r="K20" s="7">
        <v>19.375</v>
      </c>
      <c r="L20" s="7"/>
      <c r="M20" s="7">
        <v>3.5</v>
      </c>
      <c r="N20" s="12">
        <v>42.058</v>
      </c>
    </row>
    <row r="21" spans="8:14">
      <c r="H21" s="4" t="s">
        <v>48</v>
      </c>
      <c r="I21" s="5">
        <v>10</v>
      </c>
      <c r="J21" s="7">
        <v>13.422000000000001</v>
      </c>
      <c r="K21" s="7">
        <v>27.684000000000001</v>
      </c>
      <c r="L21" s="7">
        <v>2</v>
      </c>
      <c r="M21" s="7"/>
      <c r="N21" s="12">
        <v>53.106000000000002</v>
      </c>
    </row>
    <row r="22" spans="8:14">
      <c r="H22" s="4" t="s">
        <v>50</v>
      </c>
      <c r="I22" s="5"/>
      <c r="J22" s="7">
        <v>8</v>
      </c>
      <c r="K22" s="7">
        <v>29.664999999999999</v>
      </c>
      <c r="L22" s="7">
        <v>1</v>
      </c>
      <c r="M22" s="7"/>
      <c r="N22" s="12">
        <v>38.664999999999999</v>
      </c>
    </row>
    <row r="23" spans="8:14">
      <c r="H23" s="4" t="s">
        <v>61</v>
      </c>
      <c r="I23" s="5">
        <v>1.2</v>
      </c>
      <c r="J23" s="7"/>
      <c r="K23" s="7"/>
      <c r="L23" s="7"/>
      <c r="M23" s="7"/>
      <c r="N23" s="12">
        <v>1.2</v>
      </c>
    </row>
    <row r="24" spans="8:14">
      <c r="H24" s="4" t="s">
        <v>45</v>
      </c>
      <c r="I24" s="5">
        <v>2.1970000000000001</v>
      </c>
      <c r="J24" s="7"/>
      <c r="K24" s="7">
        <v>70.879000000000005</v>
      </c>
      <c r="L24" s="7">
        <v>1.1000000000000001</v>
      </c>
      <c r="M24" s="7"/>
      <c r="N24" s="12">
        <v>74.176000000000002</v>
      </c>
    </row>
    <row r="25" spans="8:14">
      <c r="H25" s="4" t="s">
        <v>46</v>
      </c>
      <c r="I25" s="5">
        <v>23</v>
      </c>
      <c r="J25" s="7">
        <v>34.938000000000002</v>
      </c>
      <c r="K25" s="7">
        <v>11.048</v>
      </c>
      <c r="L25" s="7"/>
      <c r="M25" s="7"/>
      <c r="N25" s="12">
        <v>68.986000000000004</v>
      </c>
    </row>
    <row r="26" spans="8:14">
      <c r="H26" s="4" t="s">
        <v>44</v>
      </c>
      <c r="I26" s="5"/>
      <c r="J26" s="7">
        <v>11.677</v>
      </c>
      <c r="K26" s="7">
        <v>25.975999999999999</v>
      </c>
      <c r="L26" s="7"/>
      <c r="M26" s="7"/>
      <c r="N26" s="12">
        <v>37.652999999999999</v>
      </c>
    </row>
    <row r="27" spans="8:14">
      <c r="H27" s="8" t="s">
        <v>3</v>
      </c>
      <c r="I27" s="8">
        <v>36.396999999999998</v>
      </c>
      <c r="J27" s="10">
        <v>90.92</v>
      </c>
      <c r="K27" s="10">
        <v>184.62700000000001</v>
      </c>
      <c r="L27" s="10">
        <v>4.0999999999999996</v>
      </c>
      <c r="M27" s="10">
        <v>9.718</v>
      </c>
      <c r="N27" s="13">
        <v>325.762</v>
      </c>
    </row>
  </sheetData>
  <phoneticPr fontId="13" type="noConversion"/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3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表1 总目标</vt:lpstr>
      <vt:lpstr>表2目标分解表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朱海滨</dc:creator>
  <cp:lastModifiedBy>朱海滨</cp:lastModifiedBy>
  <cp:lastPrinted>2018-04-03T08:22:00Z</cp:lastPrinted>
  <dcterms:created xsi:type="dcterms:W3CDTF">2018-04-01T04:44:00Z</dcterms:created>
  <dcterms:modified xsi:type="dcterms:W3CDTF">2018-11-19T00:58:58Z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2052-10.8.2.6784</vt:lpwstr>
  </property>
</Properties>
</file>